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9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<sst xmlns="http://schemas.openxmlformats.org/spreadsheetml/2006/main" count="45" uniqueCount="38">
  <si>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Inflation</t>
  </si>
  <si>
    <t>TIPS vs. I Bonds</t>
  </si>
  <si>
    <t>Year</t>
  </si>
  <si>
    <t>I Bond</t>
  </si>
  <si>
    <t>TIPS in</t>
  </si>
  <si>
    <t>IRA</t>
  </si>
  <si>
    <t>IRA aft tx</t>
  </si>
  <si>
    <t>Pre tax</t>
  </si>
  <si>
    <t>After tax</t>
  </si>
  <si>
    <t>Tips in</t>
  </si>
  <si>
    <t>Txbl Acct</t>
  </si>
  <si>
    <t>I Bonds fixed interest</t>
  </si>
  <si>
    <t>Years</t>
  </si>
  <si>
    <t>Txbl TIPS</t>
  </si>
  <si>
    <t>IRA TIPS</t>
  </si>
  <si>
    <t>I Bonds</t>
  </si>
  <si>
    <t>Tax</t>
  </si>
  <si>
    <t>Rate</t>
  </si>
  <si>
    <t>Type in your own values in the blue cells:</t>
  </si>
  <si>
    <t>Growth History of $1,000 initial investment</t>
  </si>
  <si>
    <t>Equivalent After-Tax Real Returns Over the Period</t>
  </si>
  <si>
    <t>Inflation initially</t>
  </si>
  <si>
    <t>Tax rate initially</t>
  </si>
  <si>
    <t>Inflation after year</t>
  </si>
  <si>
    <t>Tax rate after year</t>
  </si>
  <si>
    <t>Ending</t>
  </si>
  <si>
    <t>(See table at bottom for history)</t>
  </si>
  <si>
    <t>Index</t>
  </si>
  <si>
    <t>Resulting Real After-Tax Growth</t>
  </si>
  <si>
    <t>(Final after-tax inflation-adjusted amount divied by initial after-tax investment)</t>
  </si>
  <si>
    <t>Find out more about these government bonds for inflation protection</t>
  </si>
  <si>
    <t>on www.treasurydirect.gov.  They are taxed quite differently.  The values</t>
  </si>
  <si>
    <t>below assume TIPS will be held to their maturity and not sold before then.</t>
  </si>
  <si>
    <t>These results do not apply to TIPS held in a mutual fund which would be</t>
  </si>
  <si>
    <t>affected by current market interest rates as well, but they do show the</t>
  </si>
  <si>
    <t>sensitivity that even TIPS funds have to income tax rates.</t>
  </si>
  <si>
    <t>TIPS fixed interest for the maturity you select</t>
  </si>
  <si>
    <t>Another financial program from www.analyzenow.com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</si>
</sst>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0.0%"/>
    <numFmt numFmtId="171" formatCode="0.0000"/>
    <numFmt numFmtId="172" formatCode="#,##0.0"/>
    <numFmt numFmtId="173" formatCode="#,##0.000"/>
    <numFmt numFmtId="174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10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8" borderId="12" xfId="0" applyNumberFormat="1" applyFill="1" applyBorder="1" applyAlignment="1" applyProtection="1">
      <alignment/>
      <protection locked="0"/>
    </xf>
    <xf numFmtId="1" fontId="0" fillId="8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4" max="4" width="10.57421875" style="0" bestFit="1" customWidth="1"/>
    <col min="7" max="7" width="9.00390625" style="0" customWidth="1"/>
    <col min="8" max="8" width="8.421875" style="0" customWidth="1"/>
  </cols>
  <sheetData>
    <row r="1" spans="1:4" ht="21">
      <c r="A1" s="21">
        <v>42275</v>
      </c>
      <c r="D1" s="19" t="s">
        <v>1</v>
      </c>
    </row>
    <row r="2" ht="15.75">
      <c r="D2" s="20" t="s">
        <v>37</v>
      </c>
    </row>
    <row r="3" ht="15" customHeight="1">
      <c r="C3" s="8"/>
    </row>
    <row r="4" spans="2:3" ht="15" customHeight="1">
      <c r="B4" t="s">
        <v>30</v>
      </c>
      <c r="C4" s="8"/>
    </row>
    <row r="5" spans="2:3" ht="15" customHeight="1">
      <c r="B5" t="s">
        <v>31</v>
      </c>
      <c r="C5" s="8"/>
    </row>
    <row r="6" ht="15" customHeight="1">
      <c r="B6" t="s">
        <v>32</v>
      </c>
    </row>
    <row r="7" ht="15" customHeight="1">
      <c r="B7" t="s">
        <v>33</v>
      </c>
    </row>
    <row r="8" ht="15" customHeight="1">
      <c r="B8" t="s">
        <v>34</v>
      </c>
    </row>
    <row r="9" ht="15" customHeight="1">
      <c r="B9" t="s">
        <v>35</v>
      </c>
    </row>
    <row r="10" ht="15" customHeight="1"/>
    <row r="11" ht="15">
      <c r="B11" s="6" t="s">
        <v>18</v>
      </c>
    </row>
    <row r="12" spans="2:8" ht="15">
      <c r="B12" s="12">
        <v>0.02</v>
      </c>
      <c r="C12" t="s">
        <v>21</v>
      </c>
      <c r="E12" s="12">
        <v>0.05</v>
      </c>
      <c r="F12" t="s">
        <v>23</v>
      </c>
      <c r="H12" s="13">
        <v>4</v>
      </c>
    </row>
    <row r="13" spans="2:8" ht="15">
      <c r="B13" s="12">
        <v>0.35</v>
      </c>
      <c r="C13" t="s">
        <v>22</v>
      </c>
      <c r="E13" s="12">
        <v>0.45</v>
      </c>
      <c r="F13" t="s">
        <v>24</v>
      </c>
      <c r="H13" s="13">
        <v>4</v>
      </c>
    </row>
    <row r="14" spans="2:6" ht="15">
      <c r="B14" s="12">
        <v>0</v>
      </c>
      <c r="C14" t="s">
        <v>11</v>
      </c>
      <c r="F14" t="s">
        <v>26</v>
      </c>
    </row>
    <row r="15" spans="2:3" ht="15">
      <c r="B15" s="12">
        <v>0.0125</v>
      </c>
      <c r="C15" t="s">
        <v>36</v>
      </c>
    </row>
    <row r="17" ht="15">
      <c r="B17" s="6" t="s">
        <v>28</v>
      </c>
    </row>
    <row r="18" ht="15">
      <c r="B18" t="s">
        <v>29</v>
      </c>
    </row>
    <row r="19" spans="2:5" ht="15">
      <c r="B19" s="14" t="s">
        <v>12</v>
      </c>
      <c r="C19" s="14" t="s">
        <v>13</v>
      </c>
      <c r="D19" s="14" t="s">
        <v>14</v>
      </c>
      <c r="E19" s="14" t="s">
        <v>15</v>
      </c>
    </row>
    <row r="20" spans="2:5" ht="15">
      <c r="B20">
        <v>5</v>
      </c>
      <c r="C20" s="4">
        <f>(E40/E35)*1/J40</f>
        <v>0.9894723566140554</v>
      </c>
      <c r="D20" s="4">
        <f>(G40/G35)/J40</f>
        <v>0.8989768885550112</v>
      </c>
      <c r="E20" s="4">
        <f>(I40/I35)/J40</f>
        <v>0.9459337540113634</v>
      </c>
    </row>
    <row r="21" spans="2:5" ht="15">
      <c r="B21">
        <v>10</v>
      </c>
      <c r="C21" s="4">
        <f>(E45/E35)/J45</f>
        <v>0.9180096522512763</v>
      </c>
      <c r="D21" s="4">
        <f>(G45/G35)/J45</f>
        <v>0.953776735732401</v>
      </c>
      <c r="E21" s="4">
        <f>(I45/I35)/J45</f>
        <v>0.8602244564559896</v>
      </c>
    </row>
    <row r="22" spans="2:5" ht="15">
      <c r="B22">
        <v>15</v>
      </c>
      <c r="C22" s="4">
        <f>(E50/E35)/J50</f>
        <v>0.8517082018444114</v>
      </c>
      <c r="D22" s="4">
        <f>(G50/G35)/J50</f>
        <v>1.0119170728477385</v>
      </c>
      <c r="E22" s="4">
        <f>(I50/I35)/J50</f>
        <v>0.7930689791117227</v>
      </c>
    </row>
    <row r="23" spans="2:5" ht="15">
      <c r="B23">
        <v>20</v>
      </c>
      <c r="C23" s="4">
        <f>(E55/E35)/J55</f>
        <v>0.7901952439280923</v>
      </c>
      <c r="D23" s="4">
        <f>(G55/G35)/J55</f>
        <v>1.0736015295387011</v>
      </c>
      <c r="E23" s="4">
        <f>(I55/I35)/J55</f>
        <v>0.7404509053908098</v>
      </c>
    </row>
    <row r="24" spans="3:5" ht="15">
      <c r="C24" s="4"/>
      <c r="D24" s="4"/>
      <c r="E24" s="4"/>
    </row>
    <row r="25" spans="2:5" ht="15">
      <c r="B25" s="6" t="s">
        <v>20</v>
      </c>
      <c r="C25" s="4"/>
      <c r="D25" s="4"/>
      <c r="E25" s="4"/>
    </row>
    <row r="26" spans="2:5" ht="15">
      <c r="B26" s="14" t="s">
        <v>12</v>
      </c>
      <c r="C26" s="14" t="s">
        <v>13</v>
      </c>
      <c r="D26" s="14" t="s">
        <v>14</v>
      </c>
      <c r="E26" s="14" t="s">
        <v>15</v>
      </c>
    </row>
    <row r="27" spans="2:5" ht="15">
      <c r="B27">
        <v>5</v>
      </c>
      <c r="C27" s="5">
        <f aca="true" t="shared" si="0" ref="C27:E30">RATE($B27,,-1,C20)</f>
        <v>-0.002114451601290766</v>
      </c>
      <c r="D27" s="5">
        <f t="shared" si="0"/>
        <v>-0.021074356246006946</v>
      </c>
      <c r="E27" s="5">
        <f t="shared" si="0"/>
        <v>-0.011054987476050618</v>
      </c>
    </row>
    <row r="28" spans="2:5" ht="15">
      <c r="B28">
        <v>10</v>
      </c>
      <c r="C28" s="5">
        <f t="shared" si="0"/>
        <v>-0.008518249753753733</v>
      </c>
      <c r="D28" s="5">
        <f t="shared" si="0"/>
        <v>-0.004721385507883336</v>
      </c>
      <c r="E28" s="5">
        <f t="shared" si="0"/>
        <v>-0.014943415030860958</v>
      </c>
    </row>
    <row r="29" spans="2:5" ht="15">
      <c r="B29">
        <v>15</v>
      </c>
      <c r="C29" s="5">
        <f t="shared" si="0"/>
        <v>-0.010643703740558293</v>
      </c>
      <c r="D29" s="5">
        <f t="shared" si="0"/>
        <v>0.0007900868664151057</v>
      </c>
      <c r="E29" s="5">
        <f t="shared" si="0"/>
        <v>-0.015337502254664846</v>
      </c>
    </row>
    <row r="30" spans="2:5" ht="15">
      <c r="B30">
        <v>20</v>
      </c>
      <c r="C30" s="5">
        <f t="shared" si="0"/>
        <v>-0.011704721485403703</v>
      </c>
      <c r="D30" s="5">
        <f t="shared" si="0"/>
        <v>0.0035572576731506</v>
      </c>
      <c r="E30" s="5">
        <f t="shared" si="0"/>
        <v>-0.014912488246900713</v>
      </c>
    </row>
    <row r="31" ht="15">
      <c r="B31" s="5"/>
    </row>
    <row r="32" ht="15">
      <c r="B32" s="7" t="s">
        <v>19</v>
      </c>
    </row>
    <row r="33" spans="2:10" ht="15">
      <c r="B33" s="10" t="s">
        <v>2</v>
      </c>
      <c r="C33" s="10" t="s">
        <v>16</v>
      </c>
      <c r="D33" s="10" t="s">
        <v>0</v>
      </c>
      <c r="E33" s="10" t="s">
        <v>9</v>
      </c>
      <c r="F33" s="10" t="s">
        <v>4</v>
      </c>
      <c r="G33" s="10" t="s">
        <v>4</v>
      </c>
      <c r="H33" s="10" t="s">
        <v>3</v>
      </c>
      <c r="I33" s="10"/>
      <c r="J33" s="15" t="s">
        <v>0</v>
      </c>
    </row>
    <row r="34" spans="2:10" ht="15">
      <c r="B34" s="11" t="s">
        <v>25</v>
      </c>
      <c r="C34" s="11" t="s">
        <v>17</v>
      </c>
      <c r="D34" s="11" t="s">
        <v>17</v>
      </c>
      <c r="E34" s="11" t="s">
        <v>10</v>
      </c>
      <c r="F34" s="11" t="s">
        <v>5</v>
      </c>
      <c r="G34" s="11" t="s">
        <v>6</v>
      </c>
      <c r="H34" s="11" t="s">
        <v>7</v>
      </c>
      <c r="I34" s="11" t="s">
        <v>8</v>
      </c>
      <c r="J34" s="16" t="s">
        <v>27</v>
      </c>
    </row>
    <row r="35" spans="2:10" ht="15">
      <c r="B35" s="9">
        <v>0</v>
      </c>
      <c r="E35" s="2">
        <v>1000</v>
      </c>
      <c r="F35" s="2">
        <v>1000</v>
      </c>
      <c r="G35" s="2">
        <f>F35*(1-$B$13)</f>
        <v>650</v>
      </c>
      <c r="H35" s="2">
        <v>1000</v>
      </c>
      <c r="I35" s="2">
        <f>H35-(H35-$H$35)*$B$13</f>
        <v>1000</v>
      </c>
      <c r="J35" s="18">
        <v>1</v>
      </c>
    </row>
    <row r="36" spans="2:10" ht="15">
      <c r="B36" s="9">
        <v>1</v>
      </c>
      <c r="C36" s="1">
        <f>B13</f>
        <v>0.35</v>
      </c>
      <c r="D36" s="5">
        <f>B12</f>
        <v>0.02</v>
      </c>
      <c r="E36" s="3">
        <f aca="true" t="shared" si="1" ref="E36:E55">(E35*(1+D36)+$B$15*E35*(1-C36)-C36*D36*E35)</f>
        <v>1021.125</v>
      </c>
      <c r="F36" s="3">
        <f aca="true" t="shared" si="2" ref="F36:F55">(F35*(1+D36)+$B$15*F35)</f>
        <v>1032.5</v>
      </c>
      <c r="G36" s="2">
        <f aca="true" t="shared" si="3" ref="G36:G55">F36*(1-C36)</f>
        <v>671.125</v>
      </c>
      <c r="H36" s="3">
        <f aca="true" t="shared" si="4" ref="H36:H55">H35*(1+$B$14+D36)</f>
        <v>1020</v>
      </c>
      <c r="I36" s="2">
        <f aca="true" t="shared" si="5" ref="I36:I55">H36-(H36-$H$35)*C36</f>
        <v>1013</v>
      </c>
      <c r="J36" s="17">
        <f>J35*(1+D36)</f>
        <v>1.02</v>
      </c>
    </row>
    <row r="37" spans="2:10" ht="15">
      <c r="B37" s="9">
        <v>2</v>
      </c>
      <c r="C37" s="1">
        <f aca="true" t="shared" si="6" ref="C37:C55">IF(B37&gt;$H$13,$E$13,$B$13)</f>
        <v>0.35</v>
      </c>
      <c r="D37" s="5">
        <f>IF(B37&gt;$H$12,$E$12,$B$12)</f>
        <v>0.02</v>
      </c>
      <c r="E37" s="3">
        <f t="shared" si="1"/>
        <v>1042.6962656250003</v>
      </c>
      <c r="F37" s="3">
        <f t="shared" si="2"/>
        <v>1066.05625</v>
      </c>
      <c r="G37" s="2">
        <f t="shared" si="3"/>
        <v>692.9365625</v>
      </c>
      <c r="H37" s="3">
        <f t="shared" si="4"/>
        <v>1040.4</v>
      </c>
      <c r="I37" s="2">
        <f t="shared" si="5"/>
        <v>1026.26</v>
      </c>
      <c r="J37" s="17">
        <f aca="true" t="shared" si="7" ref="J37:J55">J36*(1+D37)</f>
        <v>1.0404</v>
      </c>
    </row>
    <row r="38" spans="2:10" ht="15">
      <c r="B38" s="9">
        <v>3</v>
      </c>
      <c r="C38" s="1">
        <f t="shared" si="6"/>
        <v>0.35</v>
      </c>
      <c r="D38" s="5">
        <f aca="true" t="shared" si="8" ref="D38:D55">IF(B38&gt;$H$12,$E$12,$B$12)</f>
        <v>0.02</v>
      </c>
      <c r="E38" s="3">
        <f t="shared" si="1"/>
        <v>1064.7232242363284</v>
      </c>
      <c r="F38" s="3">
        <f t="shared" si="2"/>
        <v>1100.703078125</v>
      </c>
      <c r="G38" s="2">
        <f t="shared" si="3"/>
        <v>715.45700078125</v>
      </c>
      <c r="H38" s="3">
        <f t="shared" si="4"/>
        <v>1061.208</v>
      </c>
      <c r="I38" s="2">
        <f t="shared" si="5"/>
        <v>1039.7852</v>
      </c>
      <c r="J38" s="17">
        <f t="shared" si="7"/>
        <v>1.061208</v>
      </c>
    </row>
    <row r="39" spans="2:10" ht="15">
      <c r="B39" s="9">
        <v>4</v>
      </c>
      <c r="C39" s="1">
        <f t="shared" si="6"/>
        <v>0.35</v>
      </c>
      <c r="D39" s="5">
        <f t="shared" si="8"/>
        <v>0.02</v>
      </c>
      <c r="E39" s="3">
        <f t="shared" si="1"/>
        <v>1087.2155023483208</v>
      </c>
      <c r="F39" s="3">
        <f t="shared" si="2"/>
        <v>1136.4759281640627</v>
      </c>
      <c r="G39" s="2">
        <f t="shared" si="3"/>
        <v>738.7093533066408</v>
      </c>
      <c r="H39" s="3">
        <f t="shared" si="4"/>
        <v>1082.43216</v>
      </c>
      <c r="I39" s="2">
        <f t="shared" si="5"/>
        <v>1053.5809040000001</v>
      </c>
      <c r="J39" s="17">
        <f t="shared" si="7"/>
        <v>1.08243216</v>
      </c>
    </row>
    <row r="40" spans="2:10" ht="15">
      <c r="B40" s="9">
        <v>5</v>
      </c>
      <c r="C40" s="1">
        <f t="shared" si="6"/>
        <v>0.45</v>
      </c>
      <c r="D40" s="5">
        <f t="shared" si="8"/>
        <v>0.05</v>
      </c>
      <c r="E40" s="3">
        <f t="shared" si="1"/>
        <v>1124.5885352415444</v>
      </c>
      <c r="F40" s="3">
        <f t="shared" si="2"/>
        <v>1207.5056736743165</v>
      </c>
      <c r="G40" s="2">
        <f t="shared" si="3"/>
        <v>664.1281205208742</v>
      </c>
      <c r="H40" s="3">
        <f t="shared" si="4"/>
        <v>1136.5537680000002</v>
      </c>
      <c r="I40" s="2">
        <f t="shared" si="5"/>
        <v>1075.1045724</v>
      </c>
      <c r="J40" s="17">
        <f t="shared" si="7"/>
        <v>1.136553768</v>
      </c>
    </row>
    <row r="41" spans="2:10" ht="15">
      <c r="B41" s="9">
        <v>6</v>
      </c>
      <c r="C41" s="1">
        <f t="shared" si="6"/>
        <v>0.45</v>
      </c>
      <c r="D41" s="5">
        <f t="shared" si="8"/>
        <v>0.05</v>
      </c>
      <c r="E41" s="3">
        <f t="shared" si="1"/>
        <v>1163.2462661404727</v>
      </c>
      <c r="F41" s="3">
        <f t="shared" si="2"/>
        <v>1282.9747782789614</v>
      </c>
      <c r="G41" s="2">
        <f t="shared" si="3"/>
        <v>705.6361280534288</v>
      </c>
      <c r="H41" s="3">
        <f t="shared" si="4"/>
        <v>1193.3814564000004</v>
      </c>
      <c r="I41" s="2">
        <f t="shared" si="5"/>
        <v>1106.3598010200003</v>
      </c>
      <c r="J41" s="17">
        <f t="shared" si="7"/>
        <v>1.1933814564</v>
      </c>
    </row>
    <row r="42" spans="2:10" ht="15">
      <c r="B42" s="9">
        <v>7</v>
      </c>
      <c r="C42" s="1">
        <f t="shared" si="6"/>
        <v>0.45</v>
      </c>
      <c r="D42" s="5">
        <f t="shared" si="8"/>
        <v>0.05</v>
      </c>
      <c r="E42" s="3">
        <f t="shared" si="1"/>
        <v>1203.2328565390515</v>
      </c>
      <c r="F42" s="3">
        <f t="shared" si="2"/>
        <v>1363.1607019213966</v>
      </c>
      <c r="G42" s="2">
        <f t="shared" si="3"/>
        <v>749.7383860567681</v>
      </c>
      <c r="H42" s="3">
        <f t="shared" si="4"/>
        <v>1253.0505292200005</v>
      </c>
      <c r="I42" s="2">
        <f t="shared" si="5"/>
        <v>1139.1777910710002</v>
      </c>
      <c r="J42" s="17">
        <f t="shared" si="7"/>
        <v>1.25305052922</v>
      </c>
    </row>
    <row r="43" spans="2:10" ht="15">
      <c r="B43" s="9">
        <v>8</v>
      </c>
      <c r="C43" s="1">
        <f t="shared" si="6"/>
        <v>0.45</v>
      </c>
      <c r="D43" s="5">
        <f t="shared" si="8"/>
        <v>0.05</v>
      </c>
      <c r="E43" s="3">
        <f t="shared" si="1"/>
        <v>1244.5939859825814</v>
      </c>
      <c r="F43" s="3">
        <f t="shared" si="2"/>
        <v>1448.3582457914838</v>
      </c>
      <c r="G43" s="2">
        <f t="shared" si="3"/>
        <v>796.5970351853161</v>
      </c>
      <c r="H43" s="3">
        <f t="shared" si="4"/>
        <v>1315.7030556810005</v>
      </c>
      <c r="I43" s="2">
        <f t="shared" si="5"/>
        <v>1173.6366806245503</v>
      </c>
      <c r="J43" s="17">
        <f t="shared" si="7"/>
        <v>1.315703055681</v>
      </c>
    </row>
    <row r="44" spans="2:10" ht="15">
      <c r="B44" s="9">
        <v>9</v>
      </c>
      <c r="C44" s="1">
        <f t="shared" si="6"/>
        <v>0.45</v>
      </c>
      <c r="D44" s="5">
        <f t="shared" si="8"/>
        <v>0.05</v>
      </c>
      <c r="E44" s="3">
        <f t="shared" si="1"/>
        <v>1287.3769042507327</v>
      </c>
      <c r="F44" s="3">
        <f t="shared" si="2"/>
        <v>1538.8806361534516</v>
      </c>
      <c r="G44" s="2">
        <f t="shared" si="3"/>
        <v>846.3843498843985</v>
      </c>
      <c r="H44" s="3">
        <f t="shared" si="4"/>
        <v>1381.4882084650505</v>
      </c>
      <c r="I44" s="2">
        <f t="shared" si="5"/>
        <v>1209.8185146557778</v>
      </c>
      <c r="J44" s="17">
        <f t="shared" si="7"/>
        <v>1.3814882084650502</v>
      </c>
    </row>
    <row r="45" spans="2:10" ht="15">
      <c r="B45" s="9">
        <v>10</v>
      </c>
      <c r="C45" s="1">
        <f t="shared" si="6"/>
        <v>0.45</v>
      </c>
      <c r="D45" s="5">
        <f t="shared" si="8"/>
        <v>0.05</v>
      </c>
      <c r="E45" s="3">
        <f t="shared" si="1"/>
        <v>1331.6304853343515</v>
      </c>
      <c r="F45" s="3">
        <f t="shared" si="2"/>
        <v>1635.0606759130424</v>
      </c>
      <c r="G45" s="2">
        <f t="shared" si="3"/>
        <v>899.2833717521734</v>
      </c>
      <c r="H45" s="3">
        <f t="shared" si="4"/>
        <v>1450.5626188883032</v>
      </c>
      <c r="I45" s="2">
        <f t="shared" si="5"/>
        <v>1247.8094403885668</v>
      </c>
      <c r="J45" s="17">
        <f t="shared" si="7"/>
        <v>1.4505626188883027</v>
      </c>
    </row>
    <row r="46" spans="2:10" ht="15">
      <c r="B46" s="9">
        <v>11</v>
      </c>
      <c r="C46" s="1">
        <f t="shared" si="6"/>
        <v>0.45</v>
      </c>
      <c r="D46" s="5">
        <f t="shared" si="8"/>
        <v>0.05</v>
      </c>
      <c r="E46" s="3">
        <f t="shared" si="1"/>
        <v>1377.4052832677198</v>
      </c>
      <c r="F46" s="3">
        <f t="shared" si="2"/>
        <v>1737.2519681576077</v>
      </c>
      <c r="G46" s="2">
        <f t="shared" si="3"/>
        <v>955.4885824866843</v>
      </c>
      <c r="H46" s="3">
        <f t="shared" si="4"/>
        <v>1523.0907498327183</v>
      </c>
      <c r="I46" s="2">
        <f t="shared" si="5"/>
        <v>1287.699912407995</v>
      </c>
      <c r="J46" s="17">
        <f t="shared" si="7"/>
        <v>1.523090749832718</v>
      </c>
    </row>
    <row r="47" spans="2:10" ht="15">
      <c r="B47" s="9">
        <v>12</v>
      </c>
      <c r="C47" s="1">
        <f t="shared" si="6"/>
        <v>0.45</v>
      </c>
      <c r="D47" s="5">
        <f t="shared" si="8"/>
        <v>0.05</v>
      </c>
      <c r="E47" s="3">
        <f t="shared" si="1"/>
        <v>1424.7535898800477</v>
      </c>
      <c r="F47" s="3">
        <f t="shared" si="2"/>
        <v>1845.8302161674585</v>
      </c>
      <c r="G47" s="2">
        <f t="shared" si="3"/>
        <v>1015.2066188921023</v>
      </c>
      <c r="H47" s="3">
        <f t="shared" si="4"/>
        <v>1599.2452873243542</v>
      </c>
      <c r="I47" s="2">
        <f t="shared" si="5"/>
        <v>1329.5849080283947</v>
      </c>
      <c r="J47" s="17">
        <f t="shared" si="7"/>
        <v>1.599245287324354</v>
      </c>
    </row>
    <row r="48" spans="2:10" ht="15">
      <c r="B48" s="9">
        <v>13</v>
      </c>
      <c r="C48" s="1">
        <f t="shared" si="6"/>
        <v>0.45</v>
      </c>
      <c r="D48" s="5">
        <f t="shared" si="8"/>
        <v>0.05</v>
      </c>
      <c r="E48" s="3">
        <f t="shared" si="1"/>
        <v>1473.7294945321744</v>
      </c>
      <c r="F48" s="3">
        <f t="shared" si="2"/>
        <v>1961.1946046779246</v>
      </c>
      <c r="G48" s="2">
        <f t="shared" si="3"/>
        <v>1078.6570325728587</v>
      </c>
      <c r="H48" s="3">
        <f t="shared" si="4"/>
        <v>1679.207551690572</v>
      </c>
      <c r="I48" s="2">
        <f t="shared" si="5"/>
        <v>1373.5641534298147</v>
      </c>
      <c r="J48" s="17">
        <f t="shared" si="7"/>
        <v>1.6792075516905716</v>
      </c>
    </row>
    <row r="49" spans="2:10" ht="15">
      <c r="B49" s="9">
        <v>14</v>
      </c>
      <c r="C49" s="1">
        <f t="shared" si="6"/>
        <v>0.45</v>
      </c>
      <c r="D49" s="5">
        <f t="shared" si="8"/>
        <v>0.05</v>
      </c>
      <c r="E49" s="3">
        <f t="shared" si="1"/>
        <v>1524.388945906718</v>
      </c>
      <c r="F49" s="3">
        <f t="shared" si="2"/>
        <v>2083.769267470295</v>
      </c>
      <c r="G49" s="2">
        <f t="shared" si="3"/>
        <v>1146.0730971086623</v>
      </c>
      <c r="H49" s="3">
        <f t="shared" si="4"/>
        <v>1763.1679292751007</v>
      </c>
      <c r="I49" s="2">
        <f t="shared" si="5"/>
        <v>1419.7423611013055</v>
      </c>
      <c r="J49" s="17">
        <f t="shared" si="7"/>
        <v>1.7631679292751001</v>
      </c>
    </row>
    <row r="50" spans="2:10" ht="15">
      <c r="B50" s="9">
        <v>15</v>
      </c>
      <c r="C50" s="1">
        <f t="shared" si="6"/>
        <v>0.45</v>
      </c>
      <c r="D50" s="5">
        <f t="shared" si="8"/>
        <v>0.05</v>
      </c>
      <c r="E50" s="3">
        <f t="shared" si="1"/>
        <v>1576.7898159222616</v>
      </c>
      <c r="F50" s="3">
        <f t="shared" si="2"/>
        <v>2214.0048466871885</v>
      </c>
      <c r="G50" s="2">
        <f t="shared" si="3"/>
        <v>1217.7026656779537</v>
      </c>
      <c r="H50" s="3">
        <f t="shared" si="4"/>
        <v>1851.3263257388558</v>
      </c>
      <c r="I50" s="2">
        <f t="shared" si="5"/>
        <v>1468.2294791563706</v>
      </c>
      <c r="J50" s="17">
        <f t="shared" si="7"/>
        <v>1.8513263257388552</v>
      </c>
    </row>
    <row r="51" spans="2:10" ht="15">
      <c r="B51" s="9">
        <v>16</v>
      </c>
      <c r="C51" s="1">
        <f t="shared" si="6"/>
        <v>0.45</v>
      </c>
      <c r="D51" s="5">
        <f t="shared" si="8"/>
        <v>0.05</v>
      </c>
      <c r="E51" s="3">
        <f t="shared" si="1"/>
        <v>1630.9919658445892</v>
      </c>
      <c r="F51" s="3">
        <f t="shared" si="2"/>
        <v>2352.3801496051383</v>
      </c>
      <c r="G51" s="2">
        <f t="shared" si="3"/>
        <v>1293.8090822828262</v>
      </c>
      <c r="H51" s="3">
        <f t="shared" si="4"/>
        <v>1943.8926420257985</v>
      </c>
      <c r="I51" s="2">
        <f t="shared" si="5"/>
        <v>1519.1409531141892</v>
      </c>
      <c r="J51" s="17">
        <f t="shared" si="7"/>
        <v>1.943892642025798</v>
      </c>
    </row>
    <row r="52" spans="2:10" ht="15">
      <c r="B52" s="9">
        <v>17</v>
      </c>
      <c r="C52" s="1">
        <f t="shared" si="6"/>
        <v>0.45</v>
      </c>
      <c r="D52" s="5">
        <f t="shared" si="8"/>
        <v>0.05</v>
      </c>
      <c r="E52" s="3">
        <f t="shared" si="1"/>
        <v>1687.057314670497</v>
      </c>
      <c r="F52" s="3">
        <f t="shared" si="2"/>
        <v>2499.4039089554594</v>
      </c>
      <c r="G52" s="2">
        <f t="shared" si="3"/>
        <v>1374.6721499255027</v>
      </c>
      <c r="H52" s="3">
        <f t="shared" si="4"/>
        <v>2041.0872741270884</v>
      </c>
      <c r="I52" s="2">
        <f t="shared" si="5"/>
        <v>1572.5980007698986</v>
      </c>
      <c r="J52" s="17">
        <f t="shared" si="7"/>
        <v>2.0410872741270882</v>
      </c>
    </row>
    <row r="53" spans="2:10" ht="15">
      <c r="B53" s="9">
        <v>18</v>
      </c>
      <c r="C53" s="1">
        <f t="shared" si="6"/>
        <v>0.45</v>
      </c>
      <c r="D53" s="5">
        <f t="shared" si="8"/>
        <v>0.05</v>
      </c>
      <c r="E53" s="3">
        <f t="shared" si="1"/>
        <v>1745.0499098622952</v>
      </c>
      <c r="F53" s="3">
        <f t="shared" si="2"/>
        <v>2655.616653265176</v>
      </c>
      <c r="G53" s="2">
        <f t="shared" si="3"/>
        <v>1460.589159295847</v>
      </c>
      <c r="H53" s="3">
        <f t="shared" si="4"/>
        <v>2143.141637833443</v>
      </c>
      <c r="I53" s="2">
        <f t="shared" si="5"/>
        <v>1628.7279008083935</v>
      </c>
      <c r="J53" s="17">
        <f t="shared" si="7"/>
        <v>2.143141637833443</v>
      </c>
    </row>
    <row r="54" spans="2:10" ht="15">
      <c r="B54" s="9">
        <v>19</v>
      </c>
      <c r="C54" s="1">
        <f t="shared" si="6"/>
        <v>0.45</v>
      </c>
      <c r="D54" s="5">
        <f t="shared" si="8"/>
        <v>0.05</v>
      </c>
      <c r="E54" s="3">
        <f t="shared" si="1"/>
        <v>1805.0360005138116</v>
      </c>
      <c r="F54" s="3">
        <f t="shared" si="2"/>
        <v>2821.5926940942495</v>
      </c>
      <c r="G54" s="2">
        <f t="shared" si="3"/>
        <v>1551.8759817518373</v>
      </c>
      <c r="H54" s="3">
        <f t="shared" si="4"/>
        <v>2250.298719725115</v>
      </c>
      <c r="I54" s="2">
        <f t="shared" si="5"/>
        <v>1687.6642958488133</v>
      </c>
      <c r="J54" s="17">
        <f t="shared" si="7"/>
        <v>2.250298719725115</v>
      </c>
    </row>
    <row r="55" spans="2:10" ht="15">
      <c r="B55" s="9">
        <v>20</v>
      </c>
      <c r="C55" s="1">
        <f t="shared" si="6"/>
        <v>0.45</v>
      </c>
      <c r="D55" s="5">
        <f t="shared" si="8"/>
        <v>0.05</v>
      </c>
      <c r="E55" s="3">
        <f t="shared" si="1"/>
        <v>1867.084113031474</v>
      </c>
      <c r="F55" s="3">
        <f t="shared" si="2"/>
        <v>2997.9422374751402</v>
      </c>
      <c r="G55" s="2">
        <f t="shared" si="3"/>
        <v>1648.8682306113274</v>
      </c>
      <c r="H55" s="3">
        <f t="shared" si="4"/>
        <v>2362.8136557113708</v>
      </c>
      <c r="I55" s="2">
        <f t="shared" si="5"/>
        <v>1749.547510641254</v>
      </c>
      <c r="J55" s="17">
        <f t="shared" si="7"/>
        <v>2.362813655711371</v>
      </c>
    </row>
  </sheetData>
  <sheetProtection password="EA69" sheet="1"/>
  <dataValidations count="1">
    <dataValidation type="whole" allowBlank="1" showInputMessage="1" showErrorMessage="1" error="Must enter whole number, not fraction or decimal." sqref="H12:H13">
      <formula1>0</formula1>
      <formula2>20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K Hebeler</dc:creator>
  <cp:keywords/>
  <dc:description/>
  <cp:lastModifiedBy>Henry</cp:lastModifiedBy>
  <dcterms:created xsi:type="dcterms:W3CDTF">2009-06-20T19:13:14Z</dcterms:created>
  <dcterms:modified xsi:type="dcterms:W3CDTF">2015-10-03T18:20:52Z</dcterms:modified>
  <cp:category/>
  <cp:version/>
  <cp:contentType/>
  <cp:contentStatus/>
</cp:coreProperties>
</file>